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440" windowHeight="9360" activeTab="0"/>
  </bookViews>
  <sheets>
    <sheet name="TURP Fee Calculator" sheetId="1" r:id="rId1"/>
  </sheets>
  <definedNames>
    <definedName name="_xlfn.SUMIFS" hidden="1">#NAME?</definedName>
    <definedName name="_xlnm.Print_Area" localSheetId="0">'TURP Fee Calculator'!$A$1:$I$54</definedName>
  </definedNames>
  <calcPr fullCalcOnLoad="1"/>
</workbook>
</file>

<file path=xl/comments1.xml><?xml version="1.0" encoding="utf-8"?>
<comments xmlns="http://schemas.openxmlformats.org/spreadsheetml/2006/main">
  <authors>
    <author>Redfern, Jason</author>
  </authors>
  <commentList>
    <comment ref="B46" authorId="0">
      <text>
        <r>
          <rPr>
            <b/>
            <sz val="8"/>
            <rFont val="Tahoma"/>
            <family val="0"/>
          </rPr>
          <t xml:space="preserve">Parking space fees are a </t>
        </r>
        <r>
          <rPr>
            <b/>
            <u val="single"/>
            <sz val="8"/>
            <rFont val="Tahoma"/>
            <family val="2"/>
          </rPr>
          <t xml:space="preserve">minimum </t>
        </r>
        <r>
          <rPr>
            <b/>
            <sz val="8"/>
            <rFont val="Tahoma"/>
            <family val="0"/>
          </rPr>
          <t xml:space="preserve">of $10 per day, but could be higher in cost based on the meter's operational hours.
</t>
        </r>
      </text>
    </comment>
    <comment ref="A10" authorId="0">
      <text>
        <r>
          <rPr>
            <b/>
            <sz val="8"/>
            <rFont val="Tahoma"/>
            <family val="0"/>
          </rPr>
          <t xml:space="preserve">Fill in grey shaded boxes only!
Fees escalate every 6 months, until project completion.
Right of Way areas may be reduced, to reduce permit fees.
</t>
        </r>
      </text>
    </comment>
    <comment ref="F17" authorId="0">
      <text>
        <r>
          <rPr>
            <b/>
            <sz val="8"/>
            <rFont val="Tahoma"/>
            <family val="0"/>
          </rPr>
          <t>Fees are based on square footage of public right of way being used and the length of time that it occupies public right of way.</t>
        </r>
      </text>
    </comment>
  </commentList>
</comments>
</file>

<file path=xl/sharedStrings.xml><?xml version="1.0" encoding="utf-8"?>
<sst xmlns="http://schemas.openxmlformats.org/spreadsheetml/2006/main" count="73" uniqueCount="35">
  <si>
    <t>Total Amount</t>
  </si>
  <si>
    <t>Sidewalk Space</t>
  </si>
  <si>
    <t>Parking Lane</t>
  </si>
  <si>
    <t>Alley</t>
  </si>
  <si>
    <t>1st Traffic Lane</t>
  </si>
  <si>
    <t>2nd Traffic Lane</t>
  </si>
  <si>
    <t>length</t>
  </si>
  <si>
    <t>width</t>
  </si>
  <si>
    <t>TIER 1 - (day 1 - 180)</t>
  </si>
  <si>
    <t>fee per sq.ft</t>
  </si>
  <si>
    <t xml:space="preserve">Total </t>
  </si>
  <si>
    <t># of days</t>
  </si>
  <si>
    <t>Total</t>
  </si>
  <si>
    <t>#</t>
  </si>
  <si>
    <t>fee per app.</t>
  </si>
  <si>
    <t>TURP Extension Permit</t>
  </si>
  <si>
    <r>
      <rPr>
        <b/>
        <sz val="11"/>
        <color indexed="8"/>
        <rFont val="Calibri"/>
        <family val="2"/>
      </rPr>
      <t>NEW</t>
    </r>
    <r>
      <rPr>
        <sz val="11"/>
        <color theme="1"/>
        <rFont val="Calibri"/>
        <family val="2"/>
      </rPr>
      <t xml:space="preserve"> TURP Permit</t>
    </r>
  </si>
  <si>
    <r>
      <t>TIER 4</t>
    </r>
    <r>
      <rPr>
        <b/>
        <sz val="10"/>
        <color indexed="8"/>
        <rFont val="Trebuchet MS"/>
        <family val="2"/>
      </rPr>
      <t xml:space="preserve"> - (541 days and over)</t>
    </r>
  </si>
  <si>
    <t>TIER 2 - (day 181 - 360)</t>
  </si>
  <si>
    <t># space</t>
  </si>
  <si>
    <t># days</t>
  </si>
  <si>
    <t>Daily Rate</t>
  </si>
  <si>
    <t>$32-$80 based on hourly rate of meter x 16 hours per day per space</t>
  </si>
  <si>
    <t>See website for map of parking meters and hourly rates</t>
  </si>
  <si>
    <t>**NOTE: ALL FEES INCLUDE 4% SURCHARGE ADDED TO ALL ROW FEES**</t>
  </si>
  <si>
    <t>TURP Secondary Permit</t>
  </si>
  <si>
    <t>Metered &amp; Unmetered Parking Spaces</t>
  </si>
  <si>
    <t>Metered Parking Spaces Total</t>
  </si>
  <si>
    <t>Application Fees</t>
  </si>
  <si>
    <t>TIER 3 - (day 361 - 540)</t>
  </si>
  <si>
    <t>TURP Emergency Permit</t>
  </si>
  <si>
    <t>Each additional traffic lane*</t>
  </si>
  <si>
    <t>Grand Total</t>
  </si>
  <si>
    <t>Updated 05/08/2023</t>
  </si>
  <si>
    <r>
      <t xml:space="preserve">*Mulitply </t>
    </r>
    <r>
      <rPr>
        <i/>
        <u val="single"/>
        <sz val="8"/>
        <color indexed="8"/>
        <rFont val="Trebuchet MS"/>
        <family val="2"/>
      </rPr>
      <t>each additional traffic lane</t>
    </r>
    <r>
      <rPr>
        <i/>
        <sz val="8"/>
        <color indexed="8"/>
        <rFont val="Trebuchet MS"/>
        <family val="2"/>
      </rPr>
      <t xml:space="preserve"> by the number of lanes closed beyond the first two lanes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</si>
</sst>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rebuchet MS"/>
      <family val="2"/>
    </font>
    <font>
      <b/>
      <sz val="11"/>
      <name val="Trebuchet MS"/>
      <family val="2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11"/>
      <color indexed="8"/>
      <name val="Calibri"/>
      <family val="2"/>
    </font>
    <font>
      <i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i/>
      <sz val="11"/>
      <color indexed="8"/>
      <name val="Calibri"/>
      <family val="2"/>
    </font>
    <font>
      <i/>
      <sz val="8"/>
      <color indexed="8"/>
      <name val="Trebuchet MS"/>
      <family val="2"/>
    </font>
    <font>
      <i/>
      <u val="single"/>
      <sz val="8"/>
      <color indexed="8"/>
      <name val="Trebuchet MS"/>
      <family val="2"/>
    </font>
    <font>
      <sz val="10"/>
      <color indexed="8"/>
      <name val="Calibri"/>
      <family val="2"/>
    </font>
    <font>
      <b/>
      <sz val="36"/>
      <color indexed="9"/>
      <name val="Trebuchet MS"/>
      <family val="2"/>
    </font>
    <font>
      <sz val="18"/>
      <color indexed="9"/>
      <name val="Trebuchet MS"/>
      <family val="2"/>
    </font>
    <font>
      <b/>
      <sz val="18"/>
      <color indexed="9"/>
      <name val="Trebuchet MS"/>
      <family val="2"/>
    </font>
    <font>
      <b/>
      <i/>
      <sz val="7"/>
      <color indexed="9"/>
      <name val="Trebuchet MS"/>
      <family val="2"/>
    </font>
    <font>
      <b/>
      <sz val="8"/>
      <color indexed="9"/>
      <name val="Trebuchet MS"/>
      <family val="2"/>
    </font>
    <font>
      <sz val="8"/>
      <color indexed="9"/>
      <name val="Trebuchet MS"/>
      <family val="2"/>
    </font>
    <font>
      <u val="single"/>
      <sz val="8"/>
      <color indexed="51"/>
      <name val="Trebuchet MS"/>
      <family val="2"/>
    </font>
    <font>
      <sz val="8"/>
      <color indexed="51"/>
      <name val="Trebuchet MS"/>
      <family val="2"/>
    </font>
    <font>
      <sz val="8"/>
      <color indexed="9"/>
      <name val="Calibri"/>
      <family val="2"/>
    </font>
    <font>
      <sz val="10"/>
      <color indexed="12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i/>
      <sz val="11"/>
      <color theme="1"/>
      <name val="Calibri"/>
      <family val="2"/>
    </font>
    <font>
      <i/>
      <sz val="8"/>
      <color theme="1"/>
      <name val="Trebuchet MS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C5A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/>
    </xf>
    <xf numFmtId="44" fontId="61" fillId="33" borderId="0" xfId="0" applyNumberFormat="1" applyFont="1" applyFill="1" applyAlignment="1">
      <alignment horizontal="center"/>
    </xf>
    <xf numFmtId="0" fontId="61" fillId="2" borderId="11" xfId="0" applyFont="1" applyFill="1" applyBorder="1" applyAlignment="1" applyProtection="1">
      <alignment horizontal="center"/>
      <protection locked="0"/>
    </xf>
    <xf numFmtId="0" fontId="62" fillId="33" borderId="10" xfId="0" applyFont="1" applyFill="1" applyBorder="1" applyAlignment="1">
      <alignment horizontal="right"/>
    </xf>
    <xf numFmtId="0" fontId="63" fillId="33" borderId="0" xfId="0" applyFont="1" applyFill="1" applyAlignment="1">
      <alignment horizontal="center"/>
    </xf>
    <xf numFmtId="44" fontId="61" fillId="33" borderId="12" xfId="0" applyNumberFormat="1" applyFont="1" applyFill="1" applyBorder="1" applyAlignment="1">
      <alignment horizontal="center"/>
    </xf>
    <xf numFmtId="44" fontId="4" fillId="33" borderId="10" xfId="0" applyNumberFormat="1" applyFont="1" applyFill="1" applyBorder="1" applyAlignment="1">
      <alignment horizontal="center"/>
    </xf>
    <xf numFmtId="44" fontId="62" fillId="33" borderId="10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8" fillId="33" borderId="0" xfId="0" applyFont="1" applyFill="1" applyAlignment="1">
      <alignment/>
    </xf>
    <xf numFmtId="44" fontId="61" fillId="33" borderId="0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/>
    </xf>
    <xf numFmtId="0" fontId="66" fillId="33" borderId="0" xfId="0" applyFont="1" applyFill="1" applyAlignment="1">
      <alignment horizontal="left" vertical="top" wrapText="1"/>
    </xf>
    <xf numFmtId="0" fontId="66" fillId="33" borderId="0" xfId="0" applyFont="1" applyFill="1" applyAlignment="1">
      <alignment horizontal="left" vertical="top" wrapText="1"/>
    </xf>
    <xf numFmtId="44" fontId="4" fillId="33" borderId="13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 horizontal="center"/>
    </xf>
    <xf numFmtId="0" fontId="62" fillId="33" borderId="13" xfId="0" applyFont="1" applyFill="1" applyBorder="1" applyAlignment="1">
      <alignment horizontal="right"/>
    </xf>
    <xf numFmtId="0" fontId="62" fillId="33" borderId="0" xfId="0" applyFont="1" applyFill="1" applyBorder="1" applyAlignment="1">
      <alignment horizontal="right"/>
    </xf>
    <xf numFmtId="0" fontId="66" fillId="33" borderId="0" xfId="0" applyFont="1" applyFill="1" applyAlignment="1">
      <alignment horizontal="left" vertical="top"/>
    </xf>
    <xf numFmtId="44" fontId="62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email:rightofway@austintexas.go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1104900</xdr:rowOff>
    </xdr:from>
    <xdr:to>
      <xdr:col>9</xdr:col>
      <xdr:colOff>0</xdr:colOff>
      <xdr:row>1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1104900"/>
          <a:ext cx="8763000" cy="5048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0" y="0"/>
          <a:ext cx="8763000" cy="1609725"/>
        </a:xfrm>
        <a:prstGeom prst="round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0</xdr:rowOff>
    </xdr:from>
    <xdr:to>
      <xdr:col>14</xdr:col>
      <xdr:colOff>47625</xdr:colOff>
      <xdr:row>10</xdr:row>
      <xdr:rowOff>28575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620250" y="2733675"/>
          <a:ext cx="2238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0</xdr:col>
      <xdr:colOff>971550</xdr:colOff>
      <xdr:row>0</xdr:row>
      <xdr:rowOff>933450</xdr:rowOff>
    </xdr:to>
    <xdr:pic>
      <xdr:nvPicPr>
        <xdr:cNvPr id="4" name="Picture 8" descr="Seal_of_Austin,_T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476250</xdr:rowOff>
    </xdr:from>
    <xdr:to>
      <xdr:col>8</xdr:col>
      <xdr:colOff>419100</xdr:colOff>
      <xdr:row>0</xdr:row>
      <xdr:rowOff>1085850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72150" y="476250"/>
          <a:ext cx="2914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MG—05
</a:t>
          </a:r>
        </a:p>
      </xdr:txBody>
    </xdr:sp>
    <xdr:clientData/>
  </xdr:twoCellAnchor>
  <xdr:twoCellAnchor>
    <xdr:from>
      <xdr:col>5</xdr:col>
      <xdr:colOff>561975</xdr:colOff>
      <xdr:row>0</xdr:row>
      <xdr:rowOff>200025</xdr:rowOff>
    </xdr:from>
    <xdr:to>
      <xdr:col>9</xdr:col>
      <xdr:colOff>0</xdr:colOff>
      <xdr:row>0</xdr:row>
      <xdr:rowOff>581025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762625" y="200025"/>
          <a:ext cx="3000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Mobility Guideline
</a:t>
          </a:r>
        </a:p>
      </xdr:txBody>
    </xdr:sp>
    <xdr:clientData/>
  </xdr:twoCellAnchor>
  <xdr:twoCellAnchor>
    <xdr:from>
      <xdr:col>0</xdr:col>
      <xdr:colOff>400050</xdr:colOff>
      <xdr:row>0</xdr:row>
      <xdr:rowOff>838200</xdr:rowOff>
    </xdr:from>
    <xdr:to>
      <xdr:col>4</xdr:col>
      <xdr:colOff>676275</xdr:colOff>
      <xdr:row>1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00050" y="838200"/>
          <a:ext cx="45815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TEMPORARY USE OF RIGHT OF WAY (TURP) FEE ESTIMATOR
</a:t>
          </a:r>
          <a:r>
            <a:rPr lang="en-US" cap="none" sz="700" b="1" i="1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This</a:t>
          </a:r>
          <a:r>
            <a:rPr lang="en-US" cap="none" sz="700" b="1" i="1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form is to be used for general estimation purposes only.  Consult with City staff for the latest fee schedule.</a:t>
          </a:r>
        </a:p>
      </xdr:txBody>
    </xdr:sp>
    <xdr:clientData/>
  </xdr:twoCellAnchor>
  <xdr:twoCellAnchor>
    <xdr:from>
      <xdr:col>0</xdr:col>
      <xdr:colOff>1114425</xdr:colOff>
      <xdr:row>0</xdr:row>
      <xdr:rowOff>190500</xdr:rowOff>
    </xdr:from>
    <xdr:to>
      <xdr:col>4</xdr:col>
      <xdr:colOff>9525</xdr:colOff>
      <xdr:row>0</xdr:row>
      <xdr:rowOff>866775</xdr:rowOff>
    </xdr:to>
    <xdr:sp>
      <xdr:nvSpPr>
        <xdr:cNvPr id="8" name="Text Box 14">
          <a:hlinkClick r:id="rId2"/>
        </xdr:cNvPr>
        <xdr:cNvSpPr txBox="1">
          <a:spLocks noChangeArrowheads="1"/>
        </xdr:cNvSpPr>
      </xdr:nvSpPr>
      <xdr:spPr>
        <a:xfrm>
          <a:off x="1114425" y="190500"/>
          <a:ext cx="32004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Transportation and Public</a:t>
          </a:r>
          <a:r>
            <a:rPr lang="en-US" cap="none" sz="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Works</a:t>
          </a:r>
          <a:r>
            <a:rPr lang="en-US" cap="none" sz="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Department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PO Box 1088
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Austin, TX 78757
</a:t>
          </a:r>
          <a:r>
            <a:rPr lang="en-US" cap="none" sz="800" b="0" i="0" u="sng" baseline="0">
              <a:solidFill>
                <a:srgbClr val="FFCC00"/>
              </a:solidFill>
              <a:latin typeface="Trebuchet MS"/>
              <a:ea typeface="Trebuchet MS"/>
              <a:cs typeface="Trebuchet MS"/>
            </a:rPr>
            <a:t>rightofway@austintexas.gov</a:t>
          </a:r>
          <a:r>
            <a:rPr lang="en-US" cap="none" sz="800" b="0" i="0" u="none" baseline="0">
              <a:solidFill>
                <a:srgbClr val="FFCC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13</xdr:col>
      <xdr:colOff>171450</xdr:colOff>
      <xdr:row>9</xdr:row>
      <xdr:rowOff>76200</xdr:rowOff>
    </xdr:from>
    <xdr:ext cx="180975" cy="276225"/>
    <xdr:sp fLocksText="0">
      <xdr:nvSpPr>
        <xdr:cNvPr id="9" name="TextBox 4"/>
        <xdr:cNvSpPr txBox="1">
          <a:spLocks noChangeArrowheads="1"/>
        </xdr:cNvSpPr>
      </xdr:nvSpPr>
      <xdr:spPr>
        <a:xfrm>
          <a:off x="11372850" y="3238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19050</xdr:colOff>
      <xdr:row>0</xdr:row>
      <xdr:rowOff>1066800</xdr:rowOff>
    </xdr:from>
    <xdr:to>
      <xdr:col>8</xdr:col>
      <xdr:colOff>457200</xdr:colOff>
      <xdr:row>0</xdr:row>
      <xdr:rowOff>1495425</xdr:rowOff>
    </xdr:to>
    <xdr:sp>
      <xdr:nvSpPr>
        <xdr:cNvPr id="10" name="Text Box 335"/>
        <xdr:cNvSpPr txBox="1">
          <a:spLocks noChangeArrowheads="1"/>
        </xdr:cNvSpPr>
      </xdr:nvSpPr>
      <xdr:spPr>
        <a:xfrm>
          <a:off x="5219700" y="1066800"/>
          <a:ext cx="3505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http://www.austintexas.gov/department/right-of-way-management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showGridLines="0" tabSelected="1" zoomScalePageLayoutView="0" workbookViewId="0" topLeftCell="A1">
      <selection activeCell="F48" sqref="F48"/>
    </sheetView>
  </sheetViews>
  <sheetFormatPr defaultColWidth="9.140625" defaultRowHeight="15"/>
  <cols>
    <col min="1" max="1" width="30.7109375" style="0" customWidth="1"/>
    <col min="2" max="2" width="9.8515625" style="0" customWidth="1"/>
    <col min="3" max="3" width="9.7109375" style="0" customWidth="1"/>
    <col min="4" max="4" width="14.28125" style="0" customWidth="1"/>
    <col min="5" max="5" width="13.421875" style="0" customWidth="1"/>
    <col min="6" max="6" width="16.28125" style="0" customWidth="1"/>
    <col min="7" max="7" width="20.57421875" style="0" customWidth="1"/>
    <col min="9" max="9" width="7.421875" style="0" customWidth="1"/>
  </cols>
  <sheetData>
    <row r="1" ht="126.75" customHeight="1"/>
    <row r="2" spans="1:9" ht="14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 customHeight="1">
      <c r="A3" s="4" t="s">
        <v>28</v>
      </c>
      <c r="B3" s="1"/>
      <c r="C3" s="1"/>
      <c r="D3" s="13" t="s">
        <v>13</v>
      </c>
      <c r="E3" s="13" t="s">
        <v>14</v>
      </c>
      <c r="F3" s="13" t="s">
        <v>12</v>
      </c>
      <c r="G3" s="1"/>
      <c r="H3" s="1"/>
      <c r="I3" s="1"/>
    </row>
    <row r="4" spans="1:9" ht="14.25" customHeight="1">
      <c r="A4" s="1" t="s">
        <v>16</v>
      </c>
      <c r="B4" s="1"/>
      <c r="C4" s="1"/>
      <c r="D4" s="7">
        <v>0</v>
      </c>
      <c r="E4" s="6">
        <v>410</v>
      </c>
      <c r="F4" s="6">
        <f>(D4*E4)*(1+0.04)</f>
        <v>0</v>
      </c>
      <c r="G4" s="1"/>
      <c r="H4" s="1"/>
      <c r="I4" s="1"/>
    </row>
    <row r="5" spans="1:9" ht="14.25" customHeight="1">
      <c r="A5" s="1" t="s">
        <v>15</v>
      </c>
      <c r="B5" s="1"/>
      <c r="C5" s="1"/>
      <c r="D5" s="7">
        <v>0</v>
      </c>
      <c r="E5" s="6">
        <v>240</v>
      </c>
      <c r="F5" s="17">
        <f>(D5*E5)*(1+0.04)</f>
        <v>0</v>
      </c>
      <c r="G5" s="1"/>
      <c r="H5" s="1"/>
      <c r="I5" s="1"/>
    </row>
    <row r="6" spans="1:9" ht="14.25" customHeight="1">
      <c r="A6" s="1" t="s">
        <v>25</v>
      </c>
      <c r="B6" s="1"/>
      <c r="C6" s="1"/>
      <c r="D6" s="7">
        <v>0</v>
      </c>
      <c r="E6" s="6">
        <v>410</v>
      </c>
      <c r="F6" s="17">
        <f>(D6*E6)*(1+0.04)</f>
        <v>0</v>
      </c>
      <c r="G6" s="1"/>
      <c r="H6" s="1"/>
      <c r="I6" s="1"/>
    </row>
    <row r="7" spans="1:9" ht="17.25" customHeight="1">
      <c r="A7" s="1" t="s">
        <v>30</v>
      </c>
      <c r="B7" s="1"/>
      <c r="C7" s="1"/>
      <c r="D7" s="7">
        <v>0</v>
      </c>
      <c r="E7" s="6">
        <v>145</v>
      </c>
      <c r="F7" s="17">
        <f>(D7*E7)*(1+0.04)</f>
        <v>0</v>
      </c>
      <c r="G7" s="1"/>
      <c r="H7" s="1"/>
      <c r="I7" s="1"/>
    </row>
    <row r="8" spans="1:9" ht="17.25" thickBot="1">
      <c r="A8" s="5"/>
      <c r="B8" s="5"/>
      <c r="C8" s="5"/>
      <c r="D8" s="5"/>
      <c r="E8" s="14" t="s">
        <v>12</v>
      </c>
      <c r="F8" s="21">
        <f>SUM(F4:F7)</f>
        <v>0</v>
      </c>
      <c r="G8" s="1"/>
      <c r="H8" s="1"/>
      <c r="I8" s="1"/>
    </row>
    <row r="9" spans="1:9" ht="16.5">
      <c r="A9" s="1"/>
      <c r="B9" s="1"/>
      <c r="C9" s="1"/>
      <c r="D9" s="1"/>
      <c r="E9" s="6"/>
      <c r="F9" s="6"/>
      <c r="G9" s="1"/>
      <c r="H9" s="1"/>
      <c r="I9" s="1"/>
    </row>
    <row r="10" spans="1:9" ht="16.5">
      <c r="A10" s="4" t="s">
        <v>8</v>
      </c>
      <c r="B10" s="13" t="s">
        <v>6</v>
      </c>
      <c r="C10" s="13" t="s">
        <v>7</v>
      </c>
      <c r="D10" s="13" t="s">
        <v>11</v>
      </c>
      <c r="E10" s="13" t="s">
        <v>9</v>
      </c>
      <c r="F10" s="13" t="s">
        <v>10</v>
      </c>
      <c r="G10" s="1"/>
      <c r="H10" s="1"/>
      <c r="I10" s="1"/>
    </row>
    <row r="11" spans="1:9" ht="16.5">
      <c r="A11" s="2" t="s">
        <v>1</v>
      </c>
      <c r="B11" s="7">
        <v>0</v>
      </c>
      <c r="C11" s="7">
        <v>0</v>
      </c>
      <c r="D11" s="7">
        <v>0</v>
      </c>
      <c r="E11" s="6">
        <v>0.01</v>
      </c>
      <c r="F11" s="6">
        <f aca="true" t="shared" si="0" ref="F11:F16">(SUM(B11*C11*D11*E11))*(1+0.04)</f>
        <v>0</v>
      </c>
      <c r="G11" s="1"/>
      <c r="H11" s="1"/>
      <c r="I11" s="1"/>
    </row>
    <row r="12" spans="1:9" ht="16.5">
      <c r="A12" s="2" t="s">
        <v>2</v>
      </c>
      <c r="B12" s="7">
        <v>0</v>
      </c>
      <c r="C12" s="7">
        <v>0</v>
      </c>
      <c r="D12" s="7">
        <v>0</v>
      </c>
      <c r="E12" s="6">
        <v>0.02</v>
      </c>
      <c r="F12" s="6">
        <f t="shared" si="0"/>
        <v>0</v>
      </c>
      <c r="G12" s="1"/>
      <c r="H12" s="1"/>
      <c r="I12" s="1"/>
    </row>
    <row r="13" spans="1:9" ht="16.5">
      <c r="A13" s="2" t="s">
        <v>3</v>
      </c>
      <c r="B13" s="7">
        <v>0</v>
      </c>
      <c r="C13" s="7">
        <v>0</v>
      </c>
      <c r="D13" s="7">
        <v>0</v>
      </c>
      <c r="E13" s="6">
        <v>0.12</v>
      </c>
      <c r="F13" s="6">
        <f t="shared" si="0"/>
        <v>0</v>
      </c>
      <c r="G13" s="1"/>
      <c r="H13" s="1"/>
      <c r="I13" s="1"/>
    </row>
    <row r="14" spans="1:9" ht="16.5">
      <c r="A14" s="2" t="s">
        <v>4</v>
      </c>
      <c r="B14" s="7">
        <v>0</v>
      </c>
      <c r="C14" s="7">
        <v>0</v>
      </c>
      <c r="D14" s="7">
        <v>0</v>
      </c>
      <c r="E14" s="6">
        <v>0.12</v>
      </c>
      <c r="F14" s="6">
        <f t="shared" si="0"/>
        <v>0</v>
      </c>
      <c r="G14" s="1"/>
      <c r="H14" s="1"/>
      <c r="I14" s="1"/>
    </row>
    <row r="15" spans="1:9" ht="16.5">
      <c r="A15" s="2" t="s">
        <v>5</v>
      </c>
      <c r="B15" s="7">
        <v>0</v>
      </c>
      <c r="C15" s="7">
        <v>0</v>
      </c>
      <c r="D15" s="7">
        <v>0</v>
      </c>
      <c r="E15" s="6">
        <v>0.24</v>
      </c>
      <c r="F15" s="6">
        <f t="shared" si="0"/>
        <v>0</v>
      </c>
      <c r="G15" s="1"/>
      <c r="H15" s="1"/>
      <c r="I15" s="1"/>
    </row>
    <row r="16" spans="1:9" ht="16.5">
      <c r="A16" s="2" t="s">
        <v>31</v>
      </c>
      <c r="B16" s="7">
        <v>0</v>
      </c>
      <c r="C16" s="7">
        <v>0</v>
      </c>
      <c r="D16" s="7">
        <v>0</v>
      </c>
      <c r="E16" s="6">
        <v>0.36</v>
      </c>
      <c r="F16" s="10">
        <f t="shared" si="0"/>
        <v>0</v>
      </c>
      <c r="G16" s="1"/>
      <c r="H16" s="1"/>
      <c r="I16" s="1"/>
    </row>
    <row r="17" spans="1:9" ht="15.75" customHeight="1" thickBot="1">
      <c r="A17" s="3"/>
      <c r="B17" s="5"/>
      <c r="C17" s="5"/>
      <c r="D17" s="5"/>
      <c r="E17" s="8" t="s">
        <v>12</v>
      </c>
      <c r="F17" s="11">
        <f>SUM(F11:F16)</f>
        <v>0</v>
      </c>
      <c r="G17" s="1"/>
      <c r="H17" s="1"/>
      <c r="I17" s="1"/>
    </row>
    <row r="18" spans="1:9" ht="16.5">
      <c r="A18" s="2"/>
      <c r="B18" s="2"/>
      <c r="C18" s="2"/>
      <c r="D18" s="2"/>
      <c r="E18" s="2"/>
      <c r="F18" s="2"/>
      <c r="G18" s="1"/>
      <c r="H18" s="1"/>
      <c r="I18" s="1"/>
    </row>
    <row r="19" spans="1:9" ht="16.5">
      <c r="A19" s="4" t="s">
        <v>18</v>
      </c>
      <c r="B19" s="13" t="s">
        <v>6</v>
      </c>
      <c r="C19" s="13" t="s">
        <v>7</v>
      </c>
      <c r="D19" s="13" t="s">
        <v>11</v>
      </c>
      <c r="E19" s="13" t="s">
        <v>9</v>
      </c>
      <c r="F19" s="13" t="s">
        <v>10</v>
      </c>
      <c r="G19" s="1"/>
      <c r="H19" s="1"/>
      <c r="I19" s="1"/>
    </row>
    <row r="20" spans="1:9" ht="16.5">
      <c r="A20" s="2" t="s">
        <v>1</v>
      </c>
      <c r="B20" s="7">
        <v>0</v>
      </c>
      <c r="C20" s="7">
        <v>0</v>
      </c>
      <c r="D20" s="7">
        <v>0</v>
      </c>
      <c r="E20" s="6">
        <v>0.06</v>
      </c>
      <c r="F20" s="6">
        <f aca="true" t="shared" si="1" ref="F20:F25">(SUM(B20*C20*D20*E20))*(1+0.04)</f>
        <v>0</v>
      </c>
      <c r="G20" s="1"/>
      <c r="H20" s="1"/>
      <c r="I20" s="1"/>
    </row>
    <row r="21" spans="1:9" ht="16.5">
      <c r="A21" s="2" t="s">
        <v>2</v>
      </c>
      <c r="B21" s="7">
        <v>0</v>
      </c>
      <c r="C21" s="7">
        <v>0</v>
      </c>
      <c r="D21" s="7">
        <v>0</v>
      </c>
      <c r="E21" s="6">
        <v>0.08</v>
      </c>
      <c r="F21" s="6">
        <f t="shared" si="1"/>
        <v>0</v>
      </c>
      <c r="G21" s="1"/>
      <c r="H21" s="1"/>
      <c r="I21" s="1"/>
    </row>
    <row r="22" spans="1:9" ht="16.5">
      <c r="A22" s="2" t="s">
        <v>3</v>
      </c>
      <c r="B22" s="7">
        <v>0</v>
      </c>
      <c r="C22" s="7">
        <v>0</v>
      </c>
      <c r="D22" s="7">
        <v>0</v>
      </c>
      <c r="E22" s="6">
        <v>0.2</v>
      </c>
      <c r="F22" s="6">
        <f t="shared" si="1"/>
        <v>0</v>
      </c>
      <c r="G22" s="1"/>
      <c r="H22" s="1"/>
      <c r="I22" s="1"/>
    </row>
    <row r="23" spans="1:9" ht="16.5">
      <c r="A23" s="2" t="s">
        <v>4</v>
      </c>
      <c r="B23" s="7">
        <v>0</v>
      </c>
      <c r="C23" s="7">
        <v>0</v>
      </c>
      <c r="D23" s="7">
        <v>0</v>
      </c>
      <c r="E23" s="6">
        <v>0.2</v>
      </c>
      <c r="F23" s="6">
        <f t="shared" si="1"/>
        <v>0</v>
      </c>
      <c r="G23" s="1"/>
      <c r="H23" s="1"/>
      <c r="I23" s="1"/>
    </row>
    <row r="24" spans="1:9" ht="16.5">
      <c r="A24" s="2" t="s">
        <v>5</v>
      </c>
      <c r="B24" s="7">
        <v>0</v>
      </c>
      <c r="C24" s="7">
        <v>0</v>
      </c>
      <c r="D24" s="7">
        <v>0</v>
      </c>
      <c r="E24" s="6">
        <v>0.34</v>
      </c>
      <c r="F24" s="6">
        <f t="shared" si="1"/>
        <v>0</v>
      </c>
      <c r="G24" s="1"/>
      <c r="H24" s="1"/>
      <c r="I24" s="1"/>
    </row>
    <row r="25" spans="1:9" ht="16.5">
      <c r="A25" s="2" t="s">
        <v>31</v>
      </c>
      <c r="B25" s="7">
        <v>0</v>
      </c>
      <c r="C25" s="7">
        <v>0</v>
      </c>
      <c r="D25" s="7">
        <v>0</v>
      </c>
      <c r="E25" s="6">
        <v>0.48</v>
      </c>
      <c r="F25" s="10">
        <f t="shared" si="1"/>
        <v>0</v>
      </c>
      <c r="G25" s="1"/>
      <c r="H25" s="1"/>
      <c r="I25" s="1"/>
    </row>
    <row r="26" spans="1:9" ht="15.75" customHeight="1" thickBot="1">
      <c r="A26" s="3"/>
      <c r="B26" s="5"/>
      <c r="C26" s="5"/>
      <c r="D26" s="5"/>
      <c r="E26" s="8" t="s">
        <v>12</v>
      </c>
      <c r="F26" s="11">
        <f>SUM(F20:F25)</f>
        <v>0</v>
      </c>
      <c r="G26" s="1"/>
      <c r="H26" s="1"/>
      <c r="I26" s="1"/>
    </row>
    <row r="27" spans="1:9" ht="16.5">
      <c r="A27" s="2"/>
      <c r="B27" s="2"/>
      <c r="C27" s="2"/>
      <c r="D27" s="2"/>
      <c r="E27" s="2"/>
      <c r="F27" s="2"/>
      <c r="G27" s="1"/>
      <c r="H27" s="1"/>
      <c r="I27" s="1"/>
    </row>
    <row r="28" spans="1:9" ht="16.5">
      <c r="A28" s="4" t="s">
        <v>29</v>
      </c>
      <c r="B28" s="13" t="s">
        <v>6</v>
      </c>
      <c r="C28" s="13" t="s">
        <v>7</v>
      </c>
      <c r="D28" s="13" t="s">
        <v>11</v>
      </c>
      <c r="E28" s="13" t="s">
        <v>9</v>
      </c>
      <c r="F28" s="13" t="s">
        <v>10</v>
      </c>
      <c r="G28" s="1"/>
      <c r="H28" s="1"/>
      <c r="I28" s="1"/>
    </row>
    <row r="29" spans="1:9" ht="16.5">
      <c r="A29" s="2" t="s">
        <v>1</v>
      </c>
      <c r="B29" s="7">
        <v>0</v>
      </c>
      <c r="C29" s="7">
        <v>0</v>
      </c>
      <c r="D29" s="7">
        <v>0</v>
      </c>
      <c r="E29" s="6">
        <v>0.1</v>
      </c>
      <c r="F29" s="6">
        <f aca="true" t="shared" si="2" ref="F29:F34">(SUM(B29*C29*D29*E29))*(1+0.04)</f>
        <v>0</v>
      </c>
      <c r="G29" s="1"/>
      <c r="H29" s="1"/>
      <c r="I29" s="1"/>
    </row>
    <row r="30" spans="1:9" ht="16.5">
      <c r="A30" s="2" t="s">
        <v>2</v>
      </c>
      <c r="B30" s="7">
        <v>0</v>
      </c>
      <c r="C30" s="7">
        <v>0</v>
      </c>
      <c r="D30" s="7">
        <v>0</v>
      </c>
      <c r="E30" s="6">
        <v>0.11</v>
      </c>
      <c r="F30" s="6">
        <f t="shared" si="2"/>
        <v>0</v>
      </c>
      <c r="G30" s="1"/>
      <c r="H30" s="1"/>
      <c r="I30" s="1"/>
    </row>
    <row r="31" spans="1:9" ht="16.5">
      <c r="A31" s="2" t="s">
        <v>3</v>
      </c>
      <c r="B31" s="7">
        <v>0</v>
      </c>
      <c r="C31" s="7">
        <v>0</v>
      </c>
      <c r="D31" s="7">
        <v>0</v>
      </c>
      <c r="E31" s="6">
        <v>0.3</v>
      </c>
      <c r="F31" s="6">
        <f t="shared" si="2"/>
        <v>0</v>
      </c>
      <c r="G31" s="1"/>
      <c r="H31" s="1"/>
      <c r="I31" s="1"/>
    </row>
    <row r="32" spans="1:9" ht="16.5">
      <c r="A32" s="2" t="s">
        <v>4</v>
      </c>
      <c r="B32" s="7">
        <v>0</v>
      </c>
      <c r="C32" s="7">
        <v>0</v>
      </c>
      <c r="D32" s="7">
        <v>0</v>
      </c>
      <c r="E32" s="6">
        <v>0.3</v>
      </c>
      <c r="F32" s="6">
        <f t="shared" si="2"/>
        <v>0</v>
      </c>
      <c r="G32" s="1"/>
      <c r="H32" s="1"/>
      <c r="I32" s="1"/>
    </row>
    <row r="33" spans="1:9" ht="16.5">
      <c r="A33" s="2" t="s">
        <v>5</v>
      </c>
      <c r="B33" s="7">
        <v>0</v>
      </c>
      <c r="C33" s="7">
        <v>0</v>
      </c>
      <c r="D33" s="7">
        <v>0</v>
      </c>
      <c r="E33" s="6">
        <v>0.47</v>
      </c>
      <c r="F33" s="6">
        <f t="shared" si="2"/>
        <v>0</v>
      </c>
      <c r="G33" s="1"/>
      <c r="H33" s="1"/>
      <c r="I33" s="1"/>
    </row>
    <row r="34" spans="1:9" ht="16.5">
      <c r="A34" s="2" t="s">
        <v>31</v>
      </c>
      <c r="B34" s="7">
        <v>0</v>
      </c>
      <c r="C34" s="7">
        <v>0</v>
      </c>
      <c r="D34" s="7">
        <v>0</v>
      </c>
      <c r="E34" s="6">
        <v>0.65</v>
      </c>
      <c r="F34" s="10">
        <f t="shared" si="2"/>
        <v>0</v>
      </c>
      <c r="G34" s="1"/>
      <c r="H34" s="1"/>
      <c r="I34" s="1"/>
    </row>
    <row r="35" spans="1:9" ht="18.75" customHeight="1" thickBot="1">
      <c r="A35" s="3"/>
      <c r="B35" s="5"/>
      <c r="C35" s="5"/>
      <c r="D35" s="5"/>
      <c r="E35" s="8" t="s">
        <v>12</v>
      </c>
      <c r="F35" s="12">
        <f>SUM(F29:F34)</f>
        <v>0</v>
      </c>
      <c r="G35" s="1"/>
      <c r="H35" s="1"/>
      <c r="I35" s="1"/>
    </row>
    <row r="36" spans="1:9" ht="16.5">
      <c r="A36" s="2"/>
      <c r="B36" s="2"/>
      <c r="C36" s="2"/>
      <c r="D36" s="2"/>
      <c r="E36" s="2"/>
      <c r="F36" s="2"/>
      <c r="G36" s="1"/>
      <c r="H36" s="1"/>
      <c r="I36" s="1"/>
    </row>
    <row r="37" spans="1:9" ht="16.5">
      <c r="A37" s="4" t="s">
        <v>17</v>
      </c>
      <c r="B37" s="13" t="s">
        <v>6</v>
      </c>
      <c r="C37" s="13" t="s">
        <v>7</v>
      </c>
      <c r="D37" s="13" t="s">
        <v>11</v>
      </c>
      <c r="E37" s="13" t="s">
        <v>9</v>
      </c>
      <c r="F37" s="13" t="s">
        <v>10</v>
      </c>
      <c r="G37" s="1"/>
      <c r="H37" s="1"/>
      <c r="I37" s="1"/>
    </row>
    <row r="38" spans="1:9" ht="16.5">
      <c r="A38" s="2" t="s">
        <v>1</v>
      </c>
      <c r="B38" s="7">
        <v>0</v>
      </c>
      <c r="C38" s="7">
        <v>0</v>
      </c>
      <c r="D38" s="7">
        <v>0</v>
      </c>
      <c r="E38" s="6">
        <v>0.14</v>
      </c>
      <c r="F38" s="6">
        <f aca="true" t="shared" si="3" ref="F38:F43">(SUM(B38*C38*D38*E38))*(1+0.04)</f>
        <v>0</v>
      </c>
      <c r="G38" s="1"/>
      <c r="H38" s="1"/>
      <c r="I38" s="1"/>
    </row>
    <row r="39" spans="1:9" ht="16.5">
      <c r="A39" s="2" t="s">
        <v>2</v>
      </c>
      <c r="B39" s="7">
        <v>0</v>
      </c>
      <c r="C39" s="7">
        <v>0</v>
      </c>
      <c r="D39" s="7">
        <v>0</v>
      </c>
      <c r="E39" s="6">
        <v>0.15</v>
      </c>
      <c r="F39" s="6">
        <f t="shared" si="3"/>
        <v>0</v>
      </c>
      <c r="G39" s="1"/>
      <c r="H39" s="1"/>
      <c r="I39" s="1"/>
    </row>
    <row r="40" spans="1:9" ht="16.5">
      <c r="A40" s="2" t="s">
        <v>3</v>
      </c>
      <c r="B40" s="7">
        <v>0</v>
      </c>
      <c r="C40" s="7">
        <v>0</v>
      </c>
      <c r="D40" s="7">
        <v>0</v>
      </c>
      <c r="E40" s="6">
        <v>0.41</v>
      </c>
      <c r="F40" s="6">
        <f t="shared" si="3"/>
        <v>0</v>
      </c>
      <c r="G40" s="1"/>
      <c r="H40" s="1"/>
      <c r="I40" s="1"/>
    </row>
    <row r="41" spans="1:9" ht="16.5">
      <c r="A41" s="2" t="s">
        <v>4</v>
      </c>
      <c r="B41" s="7">
        <v>0</v>
      </c>
      <c r="C41" s="7">
        <v>0</v>
      </c>
      <c r="D41" s="7">
        <v>0</v>
      </c>
      <c r="E41" s="6">
        <v>0.41</v>
      </c>
      <c r="F41" s="6">
        <f t="shared" si="3"/>
        <v>0</v>
      </c>
      <c r="G41" s="1"/>
      <c r="H41" s="1"/>
      <c r="I41" s="1"/>
    </row>
    <row r="42" spans="1:9" ht="16.5">
      <c r="A42" s="2" t="s">
        <v>5</v>
      </c>
      <c r="B42" s="7">
        <v>0</v>
      </c>
      <c r="C42" s="7">
        <v>0</v>
      </c>
      <c r="D42" s="7">
        <v>0</v>
      </c>
      <c r="E42" s="6">
        <v>0.6</v>
      </c>
      <c r="F42" s="6">
        <f t="shared" si="3"/>
        <v>0</v>
      </c>
      <c r="G42" s="1"/>
      <c r="H42" s="1"/>
      <c r="I42" s="1"/>
    </row>
    <row r="43" spans="1:9" ht="16.5">
      <c r="A43" s="2" t="s">
        <v>31</v>
      </c>
      <c r="B43" s="7">
        <v>0</v>
      </c>
      <c r="C43" s="7">
        <v>0</v>
      </c>
      <c r="D43" s="7">
        <v>0</v>
      </c>
      <c r="E43" s="6">
        <v>0.78</v>
      </c>
      <c r="F43" s="10">
        <f t="shared" si="3"/>
        <v>0</v>
      </c>
      <c r="G43" s="1"/>
      <c r="H43" s="1"/>
      <c r="I43" s="1"/>
    </row>
    <row r="44" spans="1:9" ht="18.75" customHeight="1" thickBot="1">
      <c r="A44" s="3"/>
      <c r="B44" s="5"/>
      <c r="C44" s="5"/>
      <c r="D44" s="5"/>
      <c r="E44" s="8" t="s">
        <v>12</v>
      </c>
      <c r="F44" s="12">
        <f>SUM(F38:F43)</f>
        <v>0</v>
      </c>
      <c r="G44" s="1"/>
      <c r="H44" s="1"/>
      <c r="I44" s="1"/>
    </row>
    <row r="45" spans="1:9" ht="16.5">
      <c r="A45" s="2"/>
      <c r="B45" s="2"/>
      <c r="C45" s="2"/>
      <c r="D45" s="2"/>
      <c r="E45" s="2"/>
      <c r="F45" s="2"/>
      <c r="G45" s="1"/>
      <c r="H45" s="1"/>
      <c r="I45" s="1"/>
    </row>
    <row r="46" spans="1:9" ht="16.5">
      <c r="A46" s="4" t="s">
        <v>26</v>
      </c>
      <c r="B46" s="2"/>
      <c r="C46" s="2" t="s">
        <v>22</v>
      </c>
      <c r="D46" s="1"/>
      <c r="E46" s="2"/>
      <c r="F46" s="2"/>
      <c r="G46" s="1"/>
      <c r="H46" s="1"/>
      <c r="I46" s="1"/>
    </row>
    <row r="47" spans="1:9" ht="16.5">
      <c r="A47" s="2"/>
      <c r="B47" s="9" t="s">
        <v>19</v>
      </c>
      <c r="C47" s="9" t="s">
        <v>21</v>
      </c>
      <c r="D47" s="9" t="s">
        <v>20</v>
      </c>
      <c r="E47" s="9" t="s">
        <v>0</v>
      </c>
      <c r="F47" s="2"/>
      <c r="G47" s="1"/>
      <c r="H47" s="1"/>
      <c r="I47" s="1"/>
    </row>
    <row r="48" spans="1:9" ht="16.5">
      <c r="A48" s="20" t="s">
        <v>23</v>
      </c>
      <c r="B48" s="7">
        <v>0</v>
      </c>
      <c r="C48" s="7">
        <v>32</v>
      </c>
      <c r="D48" s="7">
        <v>0</v>
      </c>
      <c r="E48" s="6">
        <f>((D48*C48)*B48)*(1+0.04)</f>
        <v>0</v>
      </c>
      <c r="F48" s="2"/>
      <c r="G48" s="1"/>
      <c r="H48" s="1"/>
      <c r="I48" s="1"/>
    </row>
    <row r="49" spans="1:9" ht="17.25" thickBot="1">
      <c r="A49" s="20"/>
      <c r="B49" s="24" t="s">
        <v>27</v>
      </c>
      <c r="C49" s="24"/>
      <c r="D49" s="24"/>
      <c r="E49" s="11">
        <f>SUM(E48:E48)</f>
        <v>0</v>
      </c>
      <c r="F49" s="2"/>
      <c r="G49" s="1"/>
      <c r="H49" s="1"/>
      <c r="I49" s="1"/>
    </row>
    <row r="50" spans="1:9" ht="16.5" customHeight="1">
      <c r="A50" s="19"/>
      <c r="B50" s="22"/>
      <c r="C50" s="22"/>
      <c r="D50" s="22"/>
      <c r="E50" s="23"/>
      <c r="F50" s="1"/>
      <c r="G50" s="1"/>
      <c r="H50" s="1"/>
      <c r="I50" s="1"/>
    </row>
    <row r="51" spans="1:9" ht="16.5" customHeight="1">
      <c r="A51" s="26" t="s">
        <v>34</v>
      </c>
      <c r="B51" s="25"/>
      <c r="C51" s="25"/>
      <c r="D51" s="25"/>
      <c r="E51" s="23"/>
      <c r="F51" s="4" t="s">
        <v>32</v>
      </c>
      <c r="G51" s="27">
        <f>SUM(F8,F17,F26,F35,F44,E49)</f>
        <v>0</v>
      </c>
      <c r="H51" s="1"/>
      <c r="I51" s="1"/>
    </row>
    <row r="52" spans="1:9" ht="17.25" customHeight="1">
      <c r="A52" s="1"/>
      <c r="B52" s="1"/>
      <c r="C52" s="1"/>
      <c r="D52" s="1"/>
      <c r="E52" s="1"/>
      <c r="F52" s="1"/>
      <c r="G52" s="15"/>
      <c r="H52" s="18"/>
      <c r="I52" s="1"/>
    </row>
    <row r="53" spans="1:9" ht="16.5">
      <c r="A53" s="16" t="s">
        <v>24</v>
      </c>
      <c r="B53" s="2"/>
      <c r="C53" s="2"/>
      <c r="D53" s="2"/>
      <c r="E53" s="2"/>
      <c r="F53" s="2"/>
      <c r="G53" s="15" t="s">
        <v>33</v>
      </c>
      <c r="H53" s="18"/>
      <c r="I53" s="1"/>
    </row>
  </sheetData>
  <sheetProtection/>
  <mergeCells count="3">
    <mergeCell ref="B49:D49"/>
    <mergeCell ref="A48:A49"/>
    <mergeCell ref="B50:D50"/>
  </mergeCells>
  <printOptions/>
  <pageMargins left="0.7" right="0.7" top="0.75" bottom="0.75" header="0.3" footer="0.3"/>
  <pageSetup horizontalDpi="600" verticalDpi="600" orientation="portrait" scale="74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Martinez, Andrea</dc:creator>
  <cp:keywords/>
  <dc:description/>
  <cp:lastModifiedBy>Perez, Kimberly</cp:lastModifiedBy>
  <cp:lastPrinted>2021-10-01T14:57:31Z</cp:lastPrinted>
  <dcterms:created xsi:type="dcterms:W3CDTF">2015-12-09T19:39:27Z</dcterms:created>
  <dcterms:modified xsi:type="dcterms:W3CDTF">2023-05-08T14:43:48Z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